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unty\"/>
    </mc:Choice>
  </mc:AlternateContent>
  <xr:revisionPtr revIDLastSave="0" documentId="13_ncr:1_{4BDBE02D-CA1E-4200-9A43-07281743C59B}" xr6:coauthVersionLast="47" xr6:coauthVersionMax="47" xr10:uidLastSave="{00000000-0000-0000-0000-000000000000}"/>
  <bookViews>
    <workbookView xWindow="-108" yWindow="-108" windowWidth="23256" windowHeight="12456" activeTab="1" xr2:uid="{D53BD32E-94E3-43DB-A1F4-5AB11769D91D}"/>
  </bookViews>
  <sheets>
    <sheet name="Fund balances" sheetId="1" r:id="rId1"/>
    <sheet name="Detail General Fu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2" l="1"/>
  <c r="J44" i="2"/>
  <c r="I44" i="2"/>
  <c r="H44" i="2"/>
  <c r="G44" i="2"/>
  <c r="F44" i="2"/>
  <c r="E44" i="2"/>
  <c r="D44" i="2"/>
  <c r="K34" i="2"/>
  <c r="J34" i="2"/>
  <c r="I34" i="2"/>
  <c r="H34" i="2"/>
  <c r="G34" i="2"/>
  <c r="F34" i="2"/>
  <c r="E34" i="2"/>
  <c r="D34" i="2"/>
  <c r="O12" i="2"/>
  <c r="P12" i="2" s="1"/>
  <c r="H12" i="2"/>
  <c r="F12" i="2"/>
  <c r="G12" i="2" s="1"/>
  <c r="C12" i="2"/>
  <c r="D12" i="2" s="1"/>
  <c r="O11" i="2"/>
  <c r="P11" i="2" s="1"/>
  <c r="H11" i="2"/>
  <c r="F11" i="2"/>
  <c r="G11" i="2" s="1"/>
  <c r="C11" i="2"/>
  <c r="D11" i="2" s="1"/>
  <c r="O10" i="2"/>
  <c r="P10" i="2" s="1"/>
  <c r="H10" i="2"/>
  <c r="F10" i="2"/>
  <c r="G10" i="2" s="1"/>
  <c r="C10" i="2"/>
  <c r="D10" i="2" s="1"/>
  <c r="O9" i="2"/>
  <c r="P9" i="2" s="1"/>
  <c r="H9" i="2"/>
  <c r="F9" i="2"/>
  <c r="G9" i="2" s="1"/>
  <c r="C9" i="2"/>
  <c r="D9" i="2" s="1"/>
  <c r="O8" i="2"/>
  <c r="P8" i="2" s="1"/>
  <c r="H8" i="2"/>
  <c r="F8" i="2"/>
  <c r="G8" i="2" s="1"/>
  <c r="C8" i="2"/>
  <c r="D8" i="2" s="1"/>
  <c r="O7" i="2"/>
  <c r="P7" i="2" s="1"/>
  <c r="H7" i="2"/>
  <c r="F7" i="2"/>
  <c r="G7" i="2" s="1"/>
  <c r="C7" i="2"/>
  <c r="D7" i="2" s="1"/>
  <c r="O6" i="2"/>
  <c r="P6" i="2" s="1"/>
  <c r="H6" i="2"/>
  <c r="F6" i="2"/>
  <c r="G6" i="2" s="1"/>
  <c r="C6" i="2"/>
  <c r="D6" i="2" s="1"/>
  <c r="H5" i="2"/>
  <c r="D46" i="2" l="1"/>
  <c r="F46" i="2"/>
  <c r="H46" i="2"/>
  <c r="E46" i="2"/>
  <c r="G46" i="2"/>
  <c r="J46" i="2"/>
  <c r="I46" i="2"/>
  <c r="K46" i="2"/>
  <c r="B18" i="1" l="1"/>
  <c r="C18" i="1"/>
  <c r="C20" i="1" s="1"/>
  <c r="D18" i="1"/>
  <c r="E18" i="1"/>
  <c r="F18" i="1"/>
  <c r="G18" i="1"/>
  <c r="H18" i="1"/>
  <c r="I18" i="1"/>
  <c r="J18" i="1"/>
  <c r="K18" i="1"/>
  <c r="B10" i="1"/>
  <c r="B20" i="1" s="1"/>
  <c r="D10" i="1"/>
  <c r="E10" i="1"/>
  <c r="F10" i="1"/>
  <c r="G10" i="1"/>
  <c r="H10" i="1"/>
  <c r="I10" i="1"/>
  <c r="J10" i="1"/>
  <c r="K10" i="1"/>
  <c r="J6" i="1"/>
  <c r="I6" i="1" s="1"/>
  <c r="H6" i="1" s="1"/>
  <c r="G6" i="1" s="1"/>
  <c r="F6" i="1" s="1"/>
  <c r="E6" i="1" s="1"/>
  <c r="D6" i="1" s="1"/>
  <c r="C6" i="1" s="1"/>
  <c r="B6" i="1" s="1"/>
  <c r="K20" i="1" l="1"/>
  <c r="J20" i="1"/>
  <c r="H20" i="1"/>
  <c r="E20" i="1"/>
  <c r="I20" i="1"/>
  <c r="D20" i="1"/>
  <c r="G20" i="1"/>
  <c r="F20" i="1"/>
</calcChain>
</file>

<file path=xl/sharedStrings.xml><?xml version="1.0" encoding="utf-8"?>
<sst xmlns="http://schemas.openxmlformats.org/spreadsheetml/2006/main" count="61" uniqueCount="57">
  <si>
    <t>Fund Balances, Governmental Funds</t>
  </si>
  <si>
    <t>General Fund</t>
  </si>
  <si>
    <t>Nonspendable</t>
  </si>
  <si>
    <t>Assigned</t>
  </si>
  <si>
    <t>Unassigned</t>
  </si>
  <si>
    <t xml:space="preserve">Total General Fund </t>
  </si>
  <si>
    <t>All Other Governmental Funds</t>
  </si>
  <si>
    <t>Restricted</t>
  </si>
  <si>
    <t>Committed</t>
  </si>
  <si>
    <t xml:space="preserve">Unassigned (Deficit) </t>
  </si>
  <si>
    <t>Total All Other Governmental Funds</t>
  </si>
  <si>
    <t>Total Governmental Funds</t>
  </si>
  <si>
    <t>Source:  S4 2023 Audited Financial Statements</t>
  </si>
  <si>
    <t xml:space="preserve">Sales tax repealed in 2020, effective April 1, 2021. </t>
  </si>
  <si>
    <t xml:space="preserve">Sales tax increase effective April 1, 2017.  </t>
  </si>
  <si>
    <t xml:space="preserve">$20 million set aside forfuture county jail construction. </t>
  </si>
  <si>
    <t>2024 audited financial statements not yet available</t>
  </si>
  <si>
    <t>Revenues</t>
  </si>
  <si>
    <t>$ Increase/Decrease in Revenues</t>
  </si>
  <si>
    <t>% Increase/Decrease in Revenues</t>
  </si>
  <si>
    <t>Expenses</t>
  </si>
  <si>
    <t>$ Increase/Decrease in Expenses</t>
  </si>
  <si>
    <t>% Increase/Decrease in Expenses</t>
  </si>
  <si>
    <t>Excess Revenues Over Expenses</t>
  </si>
  <si>
    <t>Transfers Out</t>
  </si>
  <si>
    <t>Ending Fund Balance</t>
  </si>
  <si>
    <t>Unassigned Fund Balance</t>
  </si>
  <si>
    <t>Equity in Pooled Cash, Cash Equivalents And Investments</t>
  </si>
  <si>
    <t>Sales Tax</t>
  </si>
  <si>
    <t>Increase/Decrease</t>
  </si>
  <si>
    <t>Note:  Dollars in millions</t>
  </si>
  <si>
    <t xml:space="preserve">From audited financial statements on the Ohio State Auditor website. </t>
  </si>
  <si>
    <t xml:space="preserve">Governmental Funds and Balance Sheet Governmental Funds. </t>
  </si>
  <si>
    <t xml:space="preserve">Property and other local taxes </t>
  </si>
  <si>
    <t xml:space="preserve">Sales Tax </t>
  </si>
  <si>
    <t xml:space="preserve">Charges for Services </t>
  </si>
  <si>
    <t xml:space="preserve">Licenses, Permits and Fees </t>
  </si>
  <si>
    <t xml:space="preserve">Fines and Forfeitures </t>
  </si>
  <si>
    <t>Intergovernmental</t>
  </si>
  <si>
    <t xml:space="preserve">Interest </t>
  </si>
  <si>
    <t xml:space="preserve">Misc. </t>
  </si>
  <si>
    <t xml:space="preserve">Sales tax increase of .25% in April 2017.  Rescinded in December 2020. </t>
  </si>
  <si>
    <t>Legislative Executive</t>
  </si>
  <si>
    <t>Judicial Systems</t>
  </si>
  <si>
    <t>Public Safety</t>
  </si>
  <si>
    <t xml:space="preserve">Human Services </t>
  </si>
  <si>
    <t>Capital Outlay</t>
  </si>
  <si>
    <t xml:space="preserve">Health </t>
  </si>
  <si>
    <t>Revenue over Expenses</t>
  </si>
  <si>
    <t>Cash</t>
  </si>
  <si>
    <t>% Increase/Decrease in Fund Balance</t>
  </si>
  <si>
    <t>In millions (Detail of General Fund Revenue)</t>
  </si>
  <si>
    <t xml:space="preserve">Change in revenue primarily due to investment income which is market driven and based on investment decisions. </t>
  </si>
  <si>
    <t>Statement of Revenues, Expenditures and Changes in Fund Balance</t>
  </si>
  <si>
    <t xml:space="preserve">Total Revenue </t>
  </si>
  <si>
    <t>Total Expense</t>
  </si>
  <si>
    <t>Beginning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</si>
</sst>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8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4" fontId="2" fillId="0" borderId="0" xfId="1" applyNumberFormat="1" applyFont="1"/>
    <xf numFmtId="164" fontId="2" fillId="2" borderId="0" xfId="1" applyNumberFormat="1" applyFont="1" applyFill="1"/>
    <xf numFmtId="164" fontId="2" fillId="3" borderId="0" xfId="1" applyNumberFormat="1" applyFont="1" applyFill="1"/>
    <xf numFmtId="164" fontId="2" fillId="4" borderId="0" xfId="1" applyNumberFormat="1" applyFont="1" applyFill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4" borderId="0" xfId="1" applyNumberFormat="1" applyFont="1" applyFill="1"/>
    <xf numFmtId="2" fontId="0" fillId="0" borderId="0" xfId="0" applyNumberFormat="1"/>
    <xf numFmtId="0" fontId="2" fillId="0" borderId="0" xfId="1" applyNumberFormat="1" applyFont="1"/>
    <xf numFmtId="0" fontId="2" fillId="0" borderId="0" xfId="0" applyFont="1"/>
    <xf numFmtId="9" fontId="0" fillId="0" borderId="0" xfId="3" applyFon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1" fontId="0" fillId="0" borderId="0" xfId="0" applyNumberFormat="1"/>
    <xf numFmtId="168" fontId="0" fillId="0" borderId="0" xfId="0" applyNumberFormat="1"/>
    <xf numFmtId="168" fontId="0" fillId="3" borderId="0" xfId="0" applyNumberFormat="1" applyFill="1"/>
    <xf numFmtId="168" fontId="0" fillId="2" borderId="0" xfId="0" applyNumberFormat="1" applyFill="1"/>
    <xf numFmtId="2" fontId="0" fillId="2" borderId="0" xfId="0" applyNumberFormat="1" applyFill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9" fontId="2" fillId="0" borderId="0" xfId="3" applyFont="1" applyAlignment="1">
      <alignment horizontal="center"/>
    </xf>
    <xf numFmtId="9" fontId="2" fillId="0" borderId="0" xfId="3" applyFont="1" applyAlignment="1">
      <alignment horizontal="center" wrapText="1"/>
    </xf>
    <xf numFmtId="2" fontId="0" fillId="5" borderId="0" xfId="0" applyNumberFormat="1" applyFill="1"/>
    <xf numFmtId="0" fontId="0" fillId="5" borderId="0" xfId="0" applyFill="1"/>
    <xf numFmtId="9" fontId="0" fillId="5" borderId="0" xfId="3" applyFont="1" applyFill="1"/>
    <xf numFmtId="168" fontId="2" fillId="0" borderId="0" xfId="0" applyNumberFormat="1" applyFont="1"/>
    <xf numFmtId="9" fontId="2" fillId="0" borderId="0" xfId="3" applyFont="1"/>
    <xf numFmtId="2" fontId="0" fillId="3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F759-4FDA-4449-9E52-3CE41D11AB79}">
  <dimension ref="A1:K29"/>
  <sheetViews>
    <sheetView topLeftCell="A5" workbookViewId="0">
      <selection activeCell="B13" sqref="B13"/>
    </sheetView>
  </sheetViews>
  <sheetFormatPr defaultRowHeight="14.4" x14ac:dyDescent="0.3"/>
  <cols>
    <col min="1" max="1" width="40.109375" customWidth="1"/>
    <col min="2" max="11" width="15.88671875" style="1" bestFit="1" customWidth="1"/>
  </cols>
  <sheetData>
    <row r="1" spans="1:11" x14ac:dyDescent="0.3">
      <c r="A1" s="12" t="s">
        <v>0</v>
      </c>
    </row>
    <row r="4" spans="1:11" x14ac:dyDescent="0.3">
      <c r="A4" s="12" t="s">
        <v>1</v>
      </c>
    </row>
    <row r="6" spans="1:11" s="2" customFormat="1" x14ac:dyDescent="0.3">
      <c r="A6" s="2" t="s">
        <v>2</v>
      </c>
      <c r="B6" s="11">
        <f>+C6+1</f>
        <v>2023</v>
      </c>
      <c r="C6" s="11">
        <f>+D6+1</f>
        <v>2022</v>
      </c>
      <c r="D6" s="11">
        <f>+E6+1</f>
        <v>2021</v>
      </c>
      <c r="E6" s="11">
        <f>+F6+1</f>
        <v>2020</v>
      </c>
      <c r="F6" s="11">
        <f>+G6+1</f>
        <v>2019</v>
      </c>
      <c r="G6" s="11">
        <f>+H6+1</f>
        <v>2018</v>
      </c>
      <c r="H6" s="11">
        <f>+I6+1</f>
        <v>2017</v>
      </c>
      <c r="I6" s="11">
        <f>+J6+1</f>
        <v>2016</v>
      </c>
      <c r="J6" s="11">
        <f>+K6+1</f>
        <v>2015</v>
      </c>
      <c r="K6" s="11">
        <v>2014</v>
      </c>
    </row>
    <row r="7" spans="1:11" s="1" customFormat="1" x14ac:dyDescent="0.3">
      <c r="A7" s="1" t="s">
        <v>3</v>
      </c>
      <c r="B7" s="2">
        <v>15635355</v>
      </c>
      <c r="C7" s="2">
        <v>15731203</v>
      </c>
      <c r="D7" s="2">
        <v>16068779</v>
      </c>
      <c r="E7" s="2">
        <v>14182531</v>
      </c>
      <c r="F7" s="2">
        <v>18075500</v>
      </c>
      <c r="G7" s="2">
        <v>15024029</v>
      </c>
      <c r="H7" s="2">
        <v>13375541</v>
      </c>
      <c r="I7" s="2">
        <v>13596132</v>
      </c>
      <c r="J7" s="2">
        <v>13681710</v>
      </c>
      <c r="K7" s="2">
        <v>14199577</v>
      </c>
    </row>
    <row r="8" spans="1:11" s="1" customFormat="1" x14ac:dyDescent="0.3">
      <c r="A8" s="1" t="s">
        <v>4</v>
      </c>
      <c r="B8" s="1">
        <v>10354170</v>
      </c>
      <c r="C8" s="1">
        <v>9191510</v>
      </c>
      <c r="D8" s="1">
        <v>11289277</v>
      </c>
      <c r="E8" s="1">
        <v>8835030</v>
      </c>
      <c r="F8" s="1">
        <v>11762318</v>
      </c>
      <c r="G8" s="1">
        <v>5696540</v>
      </c>
      <c r="H8" s="1">
        <v>6905088</v>
      </c>
      <c r="I8" s="1">
        <v>455987</v>
      </c>
      <c r="J8" s="1">
        <v>414491</v>
      </c>
      <c r="K8" s="1">
        <v>611743</v>
      </c>
    </row>
    <row r="9" spans="1:11" s="3" customFormat="1" x14ac:dyDescent="0.3">
      <c r="A9" s="3" t="s">
        <v>5</v>
      </c>
      <c r="B9" s="1">
        <v>31864012</v>
      </c>
      <c r="C9" s="1">
        <v>17098836</v>
      </c>
      <c r="D9" s="1">
        <v>33982462</v>
      </c>
      <c r="E9" s="1">
        <v>32158987</v>
      </c>
      <c r="F9" s="1">
        <v>11155068</v>
      </c>
      <c r="G9" s="1">
        <v>10867651</v>
      </c>
      <c r="H9" s="1">
        <v>5852057</v>
      </c>
      <c r="I9" s="1">
        <v>3560709</v>
      </c>
      <c r="J9" s="1">
        <v>5290935</v>
      </c>
      <c r="K9" s="1">
        <v>5604980</v>
      </c>
    </row>
    <row r="10" spans="1:11" s="1" customFormat="1" x14ac:dyDescent="0.3">
      <c r="B10" s="3">
        <f t="shared" ref="B10" si="0">SUM(B7:B9)</f>
        <v>57853537</v>
      </c>
      <c r="C10" s="6">
        <v>42021549</v>
      </c>
      <c r="D10" s="5">
        <f>SUM(D7:D9)</f>
        <v>61340518</v>
      </c>
      <c r="E10" s="5">
        <f>SUM(E7:E9)</f>
        <v>55176548</v>
      </c>
      <c r="F10" s="3">
        <f>SUM(F7:F9)</f>
        <v>40992886</v>
      </c>
      <c r="G10" s="3">
        <f>SUM(G7:G9)</f>
        <v>31588220</v>
      </c>
      <c r="H10" s="4">
        <f>SUM(H7:H9)</f>
        <v>26132686</v>
      </c>
      <c r="I10" s="3">
        <f>SUM(I7:I9)</f>
        <v>17612828</v>
      </c>
      <c r="J10" s="3">
        <f>SUM(J7:J9)</f>
        <v>19387136</v>
      </c>
      <c r="K10" s="3">
        <f>SUM(K7:K9)</f>
        <v>20416300</v>
      </c>
    </row>
    <row r="11" spans="1:11" x14ac:dyDescent="0.3">
      <c r="A11" s="1" t="s">
        <v>6</v>
      </c>
    </row>
    <row r="12" spans="1:11" x14ac:dyDescent="0.3">
      <c r="A12" s="1" t="s">
        <v>2</v>
      </c>
    </row>
    <row r="13" spans="1:11" x14ac:dyDescent="0.3">
      <c r="A13" s="1" t="s">
        <v>7</v>
      </c>
      <c r="B13" s="1">
        <v>1612463</v>
      </c>
      <c r="C13" s="1">
        <v>1247158</v>
      </c>
      <c r="D13" s="1">
        <v>1314149</v>
      </c>
      <c r="E13" s="1">
        <v>1781748</v>
      </c>
      <c r="F13" s="1">
        <v>1615361</v>
      </c>
      <c r="G13" s="1">
        <v>1300288</v>
      </c>
      <c r="H13" s="1">
        <v>1224482</v>
      </c>
      <c r="I13" s="1">
        <v>949212</v>
      </c>
      <c r="J13" s="1">
        <v>1332658</v>
      </c>
      <c r="K13" s="1">
        <v>1123748</v>
      </c>
    </row>
    <row r="14" spans="1:11" x14ac:dyDescent="0.3">
      <c r="A14" s="1" t="s">
        <v>8</v>
      </c>
      <c r="B14" s="1">
        <v>145760944</v>
      </c>
      <c r="C14" s="1">
        <v>148835650</v>
      </c>
      <c r="D14" s="1">
        <v>138601284</v>
      </c>
      <c r="E14" s="1">
        <v>137250285</v>
      </c>
      <c r="F14" s="1">
        <v>119196134</v>
      </c>
      <c r="G14" s="1">
        <v>116642859</v>
      </c>
      <c r="H14" s="1">
        <v>118692988</v>
      </c>
      <c r="I14" s="1">
        <v>110813952</v>
      </c>
      <c r="J14" s="1">
        <v>99983819</v>
      </c>
      <c r="K14" s="1">
        <v>93138692</v>
      </c>
    </row>
    <row r="15" spans="1:11" x14ac:dyDescent="0.3">
      <c r="A15" s="1" t="s">
        <v>3</v>
      </c>
      <c r="B15" s="1">
        <v>25167</v>
      </c>
      <c r="C15" s="1">
        <v>25216</v>
      </c>
      <c r="D15" s="1">
        <v>41947</v>
      </c>
      <c r="E15" s="1">
        <v>299965</v>
      </c>
      <c r="F15" s="1">
        <v>640595</v>
      </c>
      <c r="G15" s="1">
        <v>319819</v>
      </c>
      <c r="H15" s="1">
        <v>243326</v>
      </c>
      <c r="I15" s="1">
        <v>239927</v>
      </c>
      <c r="J15" s="1">
        <v>314341</v>
      </c>
      <c r="K15" s="1">
        <v>917079</v>
      </c>
    </row>
    <row r="16" spans="1:11" x14ac:dyDescent="0.3">
      <c r="A16" s="1" t="s">
        <v>9</v>
      </c>
      <c r="J16" s="1">
        <v>41583</v>
      </c>
      <c r="K16" s="1">
        <v>42678</v>
      </c>
    </row>
    <row r="17" spans="1:11" x14ac:dyDescent="0.3">
      <c r="A17" s="1" t="s">
        <v>10</v>
      </c>
      <c r="B17" s="1">
        <v>-727642</v>
      </c>
      <c r="C17" s="1">
        <v>-599863</v>
      </c>
      <c r="D17" s="1">
        <v>-559508</v>
      </c>
      <c r="E17" s="1">
        <v>-403894</v>
      </c>
      <c r="F17" s="1">
        <v>-3173356</v>
      </c>
      <c r="G17" s="1">
        <v>-7141418</v>
      </c>
      <c r="H17" s="1">
        <v>-18183944</v>
      </c>
      <c r="I17" s="1">
        <v>-17257458</v>
      </c>
      <c r="J17" s="1">
        <v>-15546884</v>
      </c>
      <c r="K17" s="1">
        <v>-14206223</v>
      </c>
    </row>
    <row r="18" spans="1:11" x14ac:dyDescent="0.3">
      <c r="B18" s="1">
        <f>SUM(B13:B17)</f>
        <v>146670932</v>
      </c>
      <c r="C18" s="1">
        <f>SUM(C13:C17)</f>
        <v>149508161</v>
      </c>
      <c r="D18" s="1">
        <f>SUM(D13:D17)</f>
        <v>139397872</v>
      </c>
      <c r="E18" s="1">
        <f>SUM(E13:E17)</f>
        <v>138928104</v>
      </c>
      <c r="F18" s="1">
        <f>SUM(F13:F17)</f>
        <v>118278734</v>
      </c>
      <c r="G18" s="1">
        <f>SUM(G13:G17)</f>
        <v>111121548</v>
      </c>
      <c r="H18" s="1">
        <f>SUM(H13:H17)</f>
        <v>101976852</v>
      </c>
      <c r="I18" s="1">
        <f>SUM(I13:I17)</f>
        <v>94745633</v>
      </c>
      <c r="J18" s="1">
        <f>SUM(J13:J17)</f>
        <v>86125517</v>
      </c>
      <c r="K18" s="1">
        <f>SUM(K13:K17)</f>
        <v>81015974</v>
      </c>
    </row>
    <row r="19" spans="1:11" s="2" customFormat="1" x14ac:dyDescent="0.3">
      <c r="A19" s="2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B20" s="2">
        <f>+B10+B18</f>
        <v>204524469</v>
      </c>
      <c r="C20" s="2">
        <f>+C10+C18</f>
        <v>191529710</v>
      </c>
      <c r="D20" s="2">
        <f>+D10+D18</f>
        <v>200738390</v>
      </c>
      <c r="E20" s="2">
        <f>+E10+E18</f>
        <v>194104652</v>
      </c>
      <c r="F20" s="2">
        <f>+F10+F18</f>
        <v>159271620</v>
      </c>
      <c r="G20" s="2">
        <f>+G10+G18</f>
        <v>142709768</v>
      </c>
      <c r="H20" s="2">
        <f>+H10+H18</f>
        <v>128109538</v>
      </c>
      <c r="I20" s="2">
        <f>+I10+I18</f>
        <v>112358461</v>
      </c>
      <c r="J20" s="2">
        <f>+J10+J18</f>
        <v>105512653</v>
      </c>
      <c r="K20" s="2">
        <f>+K10+K18</f>
        <v>101432274</v>
      </c>
    </row>
    <row r="21" spans="1:11" x14ac:dyDescent="0.3">
      <c r="B21" s="10"/>
      <c r="C21"/>
      <c r="D21"/>
      <c r="E21" s="10"/>
      <c r="H21"/>
      <c r="I21"/>
      <c r="J21"/>
      <c r="K21"/>
    </row>
    <row r="23" spans="1:11" x14ac:dyDescent="0.3">
      <c r="A23" t="s">
        <v>12</v>
      </c>
      <c r="C23" s="7" t="s">
        <v>14</v>
      </c>
      <c r="D23" s="7"/>
      <c r="E23" s="7"/>
    </row>
    <row r="24" spans="1:11" x14ac:dyDescent="0.3">
      <c r="A24" t="s">
        <v>16</v>
      </c>
      <c r="C24" s="8" t="s">
        <v>13</v>
      </c>
      <c r="D24" s="8"/>
      <c r="E24" s="8"/>
    </row>
    <row r="25" spans="1:11" x14ac:dyDescent="0.3">
      <c r="C25" s="9" t="s">
        <v>15</v>
      </c>
      <c r="D25" s="9"/>
      <c r="E25" s="9"/>
    </row>
    <row r="29" spans="1:11" x14ac:dyDescent="0.3">
      <c r="J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952D-8F96-47DC-92C3-472284595C37}">
  <dimension ref="A1:S52"/>
  <sheetViews>
    <sheetView tabSelected="1" workbookViewId="0">
      <selection activeCell="A38" sqref="A38:XFD39"/>
    </sheetView>
  </sheetViews>
  <sheetFormatPr defaultRowHeight="14.4" x14ac:dyDescent="0.3"/>
  <cols>
    <col min="3" max="3" width="17.33203125" customWidth="1"/>
    <col min="4" max="4" width="18.88671875" style="10" customWidth="1"/>
    <col min="6" max="6" width="17.33203125" customWidth="1"/>
    <col min="7" max="7" width="18.88671875" style="10" customWidth="1"/>
    <col min="8" max="8" width="15.5546875" customWidth="1"/>
    <col min="9" max="9" width="10.109375" customWidth="1"/>
    <col min="10" max="10" width="12.88671875" customWidth="1"/>
    <col min="11" max="11" width="15.33203125" customWidth="1"/>
    <col min="12" max="12" width="23.33203125" customWidth="1"/>
    <col min="15" max="15" width="16.5546875" customWidth="1"/>
    <col min="16" max="16" width="8.88671875" style="13"/>
    <col min="17" max="17" width="13.33203125" customWidth="1"/>
    <col min="19" max="19" width="8.88671875" style="13"/>
  </cols>
  <sheetData>
    <row r="1" spans="1:19" x14ac:dyDescent="0.3">
      <c r="A1" s="12" t="s">
        <v>1</v>
      </c>
    </row>
    <row r="2" spans="1:19" x14ac:dyDescent="0.3">
      <c r="A2" s="12"/>
    </row>
    <row r="3" spans="1:19" s="14" customFormat="1" ht="72" x14ac:dyDescent="0.3">
      <c r="B3" s="23" t="s">
        <v>17</v>
      </c>
      <c r="C3" s="24" t="s">
        <v>18</v>
      </c>
      <c r="D3" s="25" t="s">
        <v>19</v>
      </c>
      <c r="E3" s="23" t="s">
        <v>20</v>
      </c>
      <c r="F3" s="24" t="s">
        <v>21</v>
      </c>
      <c r="G3" s="25" t="s">
        <v>22</v>
      </c>
      <c r="H3" s="24" t="s">
        <v>23</v>
      </c>
      <c r="I3" s="24" t="s">
        <v>24</v>
      </c>
      <c r="J3" s="24" t="s">
        <v>25</v>
      </c>
      <c r="K3" s="24" t="s">
        <v>26</v>
      </c>
      <c r="L3" s="24" t="s">
        <v>27</v>
      </c>
      <c r="M3" s="23"/>
      <c r="N3" s="23" t="s">
        <v>28</v>
      </c>
      <c r="O3" s="23" t="s">
        <v>29</v>
      </c>
      <c r="P3" s="27" t="s">
        <v>50</v>
      </c>
      <c r="Q3" s="23"/>
      <c r="R3" s="23"/>
      <c r="S3" s="26"/>
    </row>
    <row r="5" spans="1:19" x14ac:dyDescent="0.3">
      <c r="A5" s="12">
        <v>2016</v>
      </c>
      <c r="B5">
        <v>55.7</v>
      </c>
      <c r="E5">
        <v>52.6</v>
      </c>
      <c r="H5">
        <f>+B5-E5</f>
        <v>3.1000000000000014</v>
      </c>
      <c r="I5">
        <v>5</v>
      </c>
      <c r="J5">
        <v>17.600000000000001</v>
      </c>
      <c r="K5">
        <v>3.6</v>
      </c>
      <c r="L5">
        <v>0</v>
      </c>
      <c r="M5" s="12">
        <v>2016</v>
      </c>
      <c r="N5" s="22">
        <v>19.8</v>
      </c>
    </row>
    <row r="6" spans="1:19" x14ac:dyDescent="0.3">
      <c r="A6" s="12">
        <v>2017</v>
      </c>
      <c r="B6">
        <v>64.400000000000006</v>
      </c>
      <c r="C6">
        <f>+B6-B5</f>
        <v>8.7000000000000028</v>
      </c>
      <c r="D6" s="10">
        <f>+C6/B5</f>
        <v>0.15619389587073612</v>
      </c>
      <c r="E6">
        <v>51.5</v>
      </c>
      <c r="F6">
        <f>+E6-E5</f>
        <v>-1.1000000000000014</v>
      </c>
      <c r="G6" s="10">
        <f>+F6/E5</f>
        <v>-2.0912547528517136E-2</v>
      </c>
      <c r="H6">
        <f t="shared" ref="H6:H12" si="0">+B6-E6</f>
        <v>12.900000000000006</v>
      </c>
      <c r="I6">
        <v>4.5999999999999996</v>
      </c>
      <c r="J6">
        <v>26.1</v>
      </c>
      <c r="K6">
        <v>5.9</v>
      </c>
      <c r="L6">
        <v>4</v>
      </c>
      <c r="M6" s="12">
        <v>2017</v>
      </c>
      <c r="N6" s="22">
        <v>26.1</v>
      </c>
      <c r="O6">
        <f>+N6-N5</f>
        <v>6.3000000000000007</v>
      </c>
      <c r="P6" s="13">
        <f>+O6/N5</f>
        <v>0.31818181818181823</v>
      </c>
    </row>
    <row r="7" spans="1:19" x14ac:dyDescent="0.3">
      <c r="A7" s="12">
        <v>2018</v>
      </c>
      <c r="B7">
        <v>67.7</v>
      </c>
      <c r="C7">
        <f t="shared" ref="C7:C12" si="1">+B7-B6</f>
        <v>3.2999999999999972</v>
      </c>
      <c r="D7" s="10">
        <f t="shared" ref="D7:D12" si="2">+C7/B6</f>
        <v>5.1242236024844671E-2</v>
      </c>
      <c r="E7">
        <v>56.3</v>
      </c>
      <c r="F7">
        <f t="shared" ref="F7:F12" si="3">+E7-E6</f>
        <v>4.7999999999999972</v>
      </c>
      <c r="G7" s="10">
        <f t="shared" ref="G7:G12" si="4">+F7/E6</f>
        <v>9.3203883495145579E-2</v>
      </c>
      <c r="H7">
        <f t="shared" si="0"/>
        <v>11.400000000000006</v>
      </c>
      <c r="I7">
        <v>5.9</v>
      </c>
      <c r="J7">
        <v>31.6</v>
      </c>
      <c r="K7">
        <v>10.9</v>
      </c>
      <c r="L7">
        <v>8</v>
      </c>
      <c r="M7" s="12">
        <v>2018</v>
      </c>
      <c r="N7" s="22">
        <v>29.7</v>
      </c>
      <c r="O7">
        <f t="shared" ref="O7:O12" si="5">+N7-N6</f>
        <v>3.5999999999999979</v>
      </c>
      <c r="P7" s="13">
        <f t="shared" ref="P7:P12" si="6">+O7/N6</f>
        <v>0.13793103448275854</v>
      </c>
    </row>
    <row r="8" spans="1:19" x14ac:dyDescent="0.3">
      <c r="A8" s="12">
        <v>2019</v>
      </c>
      <c r="B8">
        <v>74.400000000000006</v>
      </c>
      <c r="C8">
        <f t="shared" si="1"/>
        <v>6.7000000000000028</v>
      </c>
      <c r="D8" s="10">
        <f t="shared" si="2"/>
        <v>9.8966026587887779E-2</v>
      </c>
      <c r="E8">
        <v>58.2</v>
      </c>
      <c r="F8">
        <f t="shared" si="3"/>
        <v>1.9000000000000057</v>
      </c>
      <c r="G8" s="10">
        <f t="shared" si="4"/>
        <v>3.3747779751332252E-2</v>
      </c>
      <c r="H8">
        <f t="shared" si="0"/>
        <v>16.200000000000003</v>
      </c>
      <c r="I8">
        <v>6.9</v>
      </c>
      <c r="J8">
        <v>41</v>
      </c>
      <c r="K8">
        <v>11.2</v>
      </c>
      <c r="L8">
        <v>10.199999999999999</v>
      </c>
      <c r="M8" s="12">
        <v>2019</v>
      </c>
      <c r="N8" s="22">
        <v>30.8</v>
      </c>
      <c r="O8">
        <f t="shared" si="5"/>
        <v>1.1000000000000014</v>
      </c>
      <c r="P8" s="13">
        <f t="shared" si="6"/>
        <v>3.7037037037037084E-2</v>
      </c>
    </row>
    <row r="9" spans="1:19" x14ac:dyDescent="0.3">
      <c r="A9" s="12">
        <v>2020</v>
      </c>
      <c r="B9">
        <v>78.2</v>
      </c>
      <c r="C9">
        <f t="shared" si="1"/>
        <v>3.7999999999999972</v>
      </c>
      <c r="D9" s="10">
        <f t="shared" si="2"/>
        <v>5.1075268817204256E-2</v>
      </c>
      <c r="E9">
        <v>56.8</v>
      </c>
      <c r="F9">
        <f t="shared" si="3"/>
        <v>-1.4000000000000057</v>
      </c>
      <c r="G9" s="10">
        <f t="shared" si="4"/>
        <v>-2.4054982817869511E-2</v>
      </c>
      <c r="H9">
        <f t="shared" si="0"/>
        <v>21.400000000000006</v>
      </c>
      <c r="I9">
        <v>9.1999999999999993</v>
      </c>
      <c r="J9">
        <v>55.2</v>
      </c>
      <c r="K9">
        <v>32.200000000000003</v>
      </c>
      <c r="L9">
        <v>35.9</v>
      </c>
      <c r="M9" s="12">
        <v>2020</v>
      </c>
      <c r="N9" s="22">
        <v>33.1</v>
      </c>
      <c r="O9">
        <f t="shared" si="5"/>
        <v>2.3000000000000007</v>
      </c>
      <c r="P9" s="13">
        <f t="shared" si="6"/>
        <v>7.46753246753247E-2</v>
      </c>
    </row>
    <row r="10" spans="1:19" x14ac:dyDescent="0.3">
      <c r="A10" s="12">
        <v>2021</v>
      </c>
      <c r="B10">
        <v>70.599999999999994</v>
      </c>
      <c r="C10" s="15">
        <f t="shared" si="1"/>
        <v>-7.6000000000000085</v>
      </c>
      <c r="D10" s="10">
        <f t="shared" si="2"/>
        <v>-9.7186700767263531E-2</v>
      </c>
      <c r="E10">
        <v>63.6</v>
      </c>
      <c r="F10">
        <f t="shared" si="3"/>
        <v>6.8000000000000043</v>
      </c>
      <c r="G10" s="10">
        <f t="shared" si="4"/>
        <v>0.11971830985915501</v>
      </c>
      <c r="H10">
        <f t="shared" si="0"/>
        <v>6.9999999999999929</v>
      </c>
      <c r="I10">
        <v>1.2</v>
      </c>
      <c r="J10">
        <v>61.3</v>
      </c>
      <c r="K10">
        <v>34</v>
      </c>
      <c r="L10">
        <v>42</v>
      </c>
      <c r="M10" s="12">
        <v>2021</v>
      </c>
      <c r="N10" s="22">
        <v>29.4</v>
      </c>
      <c r="O10">
        <f t="shared" si="5"/>
        <v>-3.7000000000000028</v>
      </c>
      <c r="P10" s="13">
        <f t="shared" si="6"/>
        <v>-0.11178247734138981</v>
      </c>
    </row>
    <row r="11" spans="1:19" x14ac:dyDescent="0.3">
      <c r="A11" s="12">
        <v>2022</v>
      </c>
      <c r="B11">
        <v>65.3</v>
      </c>
      <c r="C11" s="15">
        <f t="shared" si="1"/>
        <v>-5.2999999999999972</v>
      </c>
      <c r="D11" s="10">
        <f t="shared" si="2"/>
        <v>-7.5070821529745008E-2</v>
      </c>
      <c r="E11">
        <v>60.2</v>
      </c>
      <c r="F11">
        <f t="shared" si="3"/>
        <v>-3.3999999999999986</v>
      </c>
      <c r="G11" s="10">
        <f t="shared" si="4"/>
        <v>-5.345911949685532E-2</v>
      </c>
      <c r="H11">
        <f t="shared" si="0"/>
        <v>5.0999999999999943</v>
      </c>
      <c r="I11">
        <v>24.1</v>
      </c>
      <c r="J11">
        <v>42</v>
      </c>
      <c r="K11">
        <v>17</v>
      </c>
      <c r="L11">
        <v>17.100000000000001</v>
      </c>
      <c r="M11" s="12">
        <v>2022</v>
      </c>
      <c r="N11" s="22">
        <v>26.5</v>
      </c>
      <c r="O11">
        <f t="shared" si="5"/>
        <v>-2.8999999999999986</v>
      </c>
      <c r="P11" s="13">
        <f t="shared" si="6"/>
        <v>-9.8639455782312882E-2</v>
      </c>
    </row>
    <row r="12" spans="1:19" x14ac:dyDescent="0.3">
      <c r="A12" s="12">
        <v>2023</v>
      </c>
      <c r="B12">
        <v>85.1</v>
      </c>
      <c r="C12" s="15">
        <f t="shared" si="1"/>
        <v>19.799999999999997</v>
      </c>
      <c r="D12" s="10">
        <f t="shared" si="2"/>
        <v>0.30321592649310869</v>
      </c>
      <c r="E12">
        <v>64.8</v>
      </c>
      <c r="F12">
        <f t="shared" si="3"/>
        <v>4.5999999999999943</v>
      </c>
      <c r="G12" s="10">
        <f t="shared" si="4"/>
        <v>7.6411960132890269E-2</v>
      </c>
      <c r="H12">
        <f t="shared" si="0"/>
        <v>20.299999999999997</v>
      </c>
      <c r="I12">
        <v>4.5</v>
      </c>
      <c r="J12">
        <v>57.9</v>
      </c>
      <c r="K12">
        <v>31.9</v>
      </c>
      <c r="L12">
        <v>25</v>
      </c>
      <c r="M12" s="12">
        <v>2023</v>
      </c>
      <c r="N12" s="22">
        <v>27.5</v>
      </c>
      <c r="O12">
        <f t="shared" si="5"/>
        <v>1</v>
      </c>
      <c r="P12" s="13">
        <f t="shared" si="6"/>
        <v>3.7735849056603772E-2</v>
      </c>
    </row>
    <row r="16" spans="1:19" x14ac:dyDescent="0.3">
      <c r="A16" t="s">
        <v>30</v>
      </c>
    </row>
    <row r="17" spans="1:13" x14ac:dyDescent="0.3">
      <c r="A17" s="16"/>
    </row>
    <row r="19" spans="1:13" x14ac:dyDescent="0.3">
      <c r="A19" t="s">
        <v>31</v>
      </c>
      <c r="F19" s="15" t="s">
        <v>52</v>
      </c>
      <c r="G19" s="21"/>
      <c r="H19" s="15"/>
      <c r="I19" s="15"/>
      <c r="J19" s="15"/>
      <c r="K19" s="15"/>
    </row>
    <row r="20" spans="1:13" x14ac:dyDescent="0.3">
      <c r="A20" t="s">
        <v>53</v>
      </c>
    </row>
    <row r="21" spans="1:13" x14ac:dyDescent="0.3">
      <c r="A21" t="s">
        <v>32</v>
      </c>
    </row>
    <row r="24" spans="1:13" x14ac:dyDescent="0.3">
      <c r="A24" t="s">
        <v>51</v>
      </c>
    </row>
    <row r="25" spans="1:13" x14ac:dyDescent="0.3">
      <c r="D25">
        <v>2023</v>
      </c>
      <c r="E25">
        <v>2022</v>
      </c>
      <c r="F25">
        <v>2021</v>
      </c>
      <c r="G25" s="17">
        <v>2020</v>
      </c>
      <c r="H25" s="17">
        <v>2019</v>
      </c>
      <c r="I25" s="17">
        <v>2018</v>
      </c>
      <c r="J25" s="17">
        <v>2017</v>
      </c>
      <c r="K25" s="17">
        <v>2016</v>
      </c>
      <c r="L25" s="17"/>
    </row>
    <row r="26" spans="1:13" x14ac:dyDescent="0.3">
      <c r="A26" t="s">
        <v>33</v>
      </c>
      <c r="D26" s="18">
        <v>9.5</v>
      </c>
      <c r="E26" s="18">
        <v>10</v>
      </c>
      <c r="F26" s="18">
        <v>9</v>
      </c>
      <c r="G26" s="18">
        <v>9</v>
      </c>
      <c r="H26" s="18">
        <v>8.5</v>
      </c>
      <c r="I26" s="18">
        <v>7.7</v>
      </c>
      <c r="J26" s="18">
        <v>8.1999999999999993</v>
      </c>
      <c r="K26" s="18">
        <v>8</v>
      </c>
    </row>
    <row r="27" spans="1:13" x14ac:dyDescent="0.3">
      <c r="A27" t="s">
        <v>34</v>
      </c>
      <c r="D27" s="19">
        <v>27.5</v>
      </c>
      <c r="E27" s="19">
        <v>26.5</v>
      </c>
      <c r="F27" s="19">
        <v>29.4</v>
      </c>
      <c r="G27" s="19">
        <v>33.1</v>
      </c>
      <c r="H27" s="19">
        <v>30.8</v>
      </c>
      <c r="I27" s="19">
        <v>29.7</v>
      </c>
      <c r="J27" s="19">
        <v>26.1</v>
      </c>
      <c r="K27" s="19">
        <v>19.8</v>
      </c>
      <c r="M27" s="18"/>
    </row>
    <row r="28" spans="1:13" x14ac:dyDescent="0.3">
      <c r="A28" t="s">
        <v>35</v>
      </c>
      <c r="D28" s="18">
        <v>5.3</v>
      </c>
      <c r="E28" s="18">
        <v>8.1999999999999993</v>
      </c>
      <c r="F28" s="18">
        <v>5.3</v>
      </c>
      <c r="G28" s="18">
        <v>6.4</v>
      </c>
      <c r="H28" s="18">
        <v>6.3</v>
      </c>
      <c r="I28" s="18">
        <v>6.1</v>
      </c>
      <c r="J28" s="18">
        <v>5.3</v>
      </c>
      <c r="K28" s="18">
        <v>6</v>
      </c>
    </row>
    <row r="29" spans="1:13" x14ac:dyDescent="0.3">
      <c r="A29" t="s">
        <v>36</v>
      </c>
      <c r="D29" s="18">
        <v>12.1</v>
      </c>
      <c r="E29" s="18">
        <v>13.1</v>
      </c>
      <c r="F29" s="18">
        <v>13.7</v>
      </c>
      <c r="G29" s="18">
        <v>11.8</v>
      </c>
      <c r="H29" s="18">
        <v>11.2</v>
      </c>
      <c r="I29" s="18">
        <v>10.4</v>
      </c>
      <c r="J29" s="18">
        <v>10.4</v>
      </c>
      <c r="K29" s="18">
        <v>9.5</v>
      </c>
    </row>
    <row r="30" spans="1:13" x14ac:dyDescent="0.3">
      <c r="A30" t="s">
        <v>37</v>
      </c>
      <c r="D30" s="18">
        <v>0.8</v>
      </c>
      <c r="E30" s="18">
        <v>0.6</v>
      </c>
      <c r="F30" s="18">
        <v>0.8</v>
      </c>
      <c r="G30" s="18">
        <v>0.6</v>
      </c>
      <c r="H30" s="18">
        <v>0.7</v>
      </c>
      <c r="I30" s="18">
        <v>0.8</v>
      </c>
      <c r="J30" s="18">
        <v>0.8</v>
      </c>
      <c r="K30" s="18">
        <v>1</v>
      </c>
    </row>
    <row r="31" spans="1:13" x14ac:dyDescent="0.3">
      <c r="A31" t="s">
        <v>38</v>
      </c>
      <c r="D31" s="18">
        <v>12</v>
      </c>
      <c r="E31" s="18">
        <v>13</v>
      </c>
      <c r="F31" s="18">
        <v>11.4</v>
      </c>
      <c r="G31" s="18">
        <v>9.3000000000000007</v>
      </c>
      <c r="H31" s="18">
        <v>9.8000000000000007</v>
      </c>
      <c r="I31" s="18">
        <v>9</v>
      </c>
      <c r="J31" s="18">
        <v>10.8</v>
      </c>
      <c r="K31" s="18">
        <v>8.9</v>
      </c>
    </row>
    <row r="32" spans="1:13" x14ac:dyDescent="0.3">
      <c r="A32" t="s">
        <v>39</v>
      </c>
      <c r="D32" s="20">
        <v>13</v>
      </c>
      <c r="E32" s="20">
        <v>-8.4</v>
      </c>
      <c r="F32" s="20">
        <v>-1.4</v>
      </c>
      <c r="G32" s="20">
        <v>3.6</v>
      </c>
      <c r="H32" s="20">
        <v>6.1</v>
      </c>
      <c r="I32" s="20">
        <v>3.5</v>
      </c>
      <c r="J32" s="20">
        <v>1.8</v>
      </c>
      <c r="K32" s="20">
        <v>1.4</v>
      </c>
    </row>
    <row r="33" spans="1:19" x14ac:dyDescent="0.3">
      <c r="A33" t="s">
        <v>40</v>
      </c>
      <c r="D33" s="18">
        <v>4.9000000000000004</v>
      </c>
      <c r="E33" s="18">
        <v>2.1</v>
      </c>
      <c r="F33" s="18">
        <v>2.4</v>
      </c>
      <c r="G33" s="18">
        <v>4.3</v>
      </c>
      <c r="H33" s="18">
        <v>0.9</v>
      </c>
      <c r="I33" s="18">
        <v>0.6</v>
      </c>
      <c r="J33" s="18">
        <v>1</v>
      </c>
      <c r="K33" s="18">
        <v>1.2</v>
      </c>
    </row>
    <row r="34" spans="1:19" s="12" customFormat="1" x14ac:dyDescent="0.3">
      <c r="A34" s="12" t="s">
        <v>54</v>
      </c>
      <c r="D34" s="31">
        <f>SUM(D26:D33)</f>
        <v>85.1</v>
      </c>
      <c r="E34" s="31">
        <f>SUM(E26:E33)</f>
        <v>65.100000000000009</v>
      </c>
      <c r="F34" s="31">
        <f>SUM(F26:F33)</f>
        <v>70.599999999999994</v>
      </c>
      <c r="G34" s="31">
        <f>SUM(G26:G33)</f>
        <v>78.099999999999994</v>
      </c>
      <c r="H34" s="31">
        <f>SUM(H26:H33)</f>
        <v>74.3</v>
      </c>
      <c r="I34" s="31">
        <f t="shared" ref="I34:K34" si="7">SUM(I26:I33)</f>
        <v>67.799999999999983</v>
      </c>
      <c r="J34" s="31">
        <f t="shared" si="7"/>
        <v>64.399999999999991</v>
      </c>
      <c r="K34" s="31">
        <f t="shared" si="7"/>
        <v>55.8</v>
      </c>
      <c r="P34" s="32"/>
      <c r="S34" s="32"/>
    </row>
    <row r="36" spans="1:19" s="29" customFormat="1" x14ac:dyDescent="0.3">
      <c r="A36" s="28"/>
      <c r="D36" s="28"/>
      <c r="G36" s="28"/>
      <c r="P36" s="30"/>
      <c r="S36" s="30"/>
    </row>
    <row r="37" spans="1:19" x14ac:dyDescent="0.3">
      <c r="A37" s="22" t="s">
        <v>41</v>
      </c>
      <c r="B37" s="22"/>
      <c r="C37" s="22"/>
      <c r="D37" s="33"/>
      <c r="E37" s="22"/>
    </row>
    <row r="38" spans="1:19" x14ac:dyDescent="0.3">
      <c r="A38" t="s">
        <v>42</v>
      </c>
      <c r="D38" s="18">
        <v>31.1</v>
      </c>
      <c r="E38" s="18">
        <v>32.4</v>
      </c>
      <c r="F38" s="18">
        <v>34</v>
      </c>
      <c r="G38" s="18">
        <v>32.200000000000003</v>
      </c>
      <c r="H38" s="18">
        <v>30.4</v>
      </c>
      <c r="I38" s="18">
        <v>29.5</v>
      </c>
      <c r="J38" s="18">
        <v>25.9</v>
      </c>
      <c r="K38" s="18">
        <v>27.6</v>
      </c>
    </row>
    <row r="39" spans="1:19" x14ac:dyDescent="0.3">
      <c r="A39" t="s">
        <v>43</v>
      </c>
      <c r="D39" s="18">
        <v>20.9</v>
      </c>
      <c r="E39" s="18">
        <v>19.3</v>
      </c>
      <c r="F39" s="18">
        <v>18.100000000000001</v>
      </c>
      <c r="G39" s="18">
        <v>18.600000000000001</v>
      </c>
      <c r="H39" s="18">
        <v>17.5</v>
      </c>
      <c r="I39" s="18">
        <v>16.8</v>
      </c>
      <c r="J39" s="18">
        <v>16.3</v>
      </c>
      <c r="K39" s="18">
        <v>16.3</v>
      </c>
    </row>
    <row r="40" spans="1:19" x14ac:dyDescent="0.3">
      <c r="A40" t="s">
        <v>44</v>
      </c>
      <c r="D40" s="18">
        <v>5.0999999999999996</v>
      </c>
      <c r="E40" s="18">
        <v>4.4000000000000004</v>
      </c>
      <c r="F40" s="18">
        <v>8.3000000000000007</v>
      </c>
      <c r="G40" s="18">
        <v>3.5</v>
      </c>
      <c r="H40" s="18">
        <v>7.3</v>
      </c>
      <c r="I40" s="18">
        <v>7</v>
      </c>
      <c r="J40" s="18">
        <v>6.4</v>
      </c>
      <c r="K40" s="18">
        <v>6.5</v>
      </c>
    </row>
    <row r="41" spans="1:19" x14ac:dyDescent="0.3">
      <c r="A41" t="s">
        <v>45</v>
      </c>
      <c r="D41" s="18">
        <v>3.4</v>
      </c>
      <c r="E41" s="18">
        <v>3.1</v>
      </c>
      <c r="F41" s="18">
        <v>2.4</v>
      </c>
      <c r="G41" s="18">
        <v>2</v>
      </c>
      <c r="H41" s="18">
        <v>2.5</v>
      </c>
      <c r="I41" s="18">
        <v>2.1</v>
      </c>
      <c r="J41" s="18">
        <v>2.2999999999999998</v>
      </c>
      <c r="K41" s="18">
        <v>1.6</v>
      </c>
    </row>
    <row r="42" spans="1:19" x14ac:dyDescent="0.3">
      <c r="A42" t="s">
        <v>46</v>
      </c>
      <c r="D42" s="18">
        <v>4.2</v>
      </c>
      <c r="E42" s="18">
        <v>0.9</v>
      </c>
      <c r="F42" s="18">
        <v>0.9</v>
      </c>
      <c r="G42" s="18">
        <v>0.1</v>
      </c>
      <c r="H42" s="18">
        <v>0.6</v>
      </c>
      <c r="I42" s="18">
        <v>0.8</v>
      </c>
      <c r="J42" s="18">
        <v>0.5</v>
      </c>
      <c r="K42" s="18">
        <v>0.7</v>
      </c>
    </row>
    <row r="43" spans="1:19" x14ac:dyDescent="0.3">
      <c r="A43" t="s">
        <v>47</v>
      </c>
      <c r="D43" s="18"/>
      <c r="E43" s="18"/>
      <c r="F43" s="18"/>
      <c r="G43" s="18">
        <v>0.2</v>
      </c>
      <c r="H43" s="18"/>
      <c r="I43" s="18"/>
      <c r="J43" s="18"/>
      <c r="K43" s="18"/>
    </row>
    <row r="44" spans="1:19" s="12" customFormat="1" x14ac:dyDescent="0.3">
      <c r="A44" s="12" t="s">
        <v>55</v>
      </c>
      <c r="D44" s="31">
        <f t="shared" ref="D44:F44" si="8">SUM(D38:D43)</f>
        <v>64.7</v>
      </c>
      <c r="E44" s="31">
        <f t="shared" si="8"/>
        <v>60.1</v>
      </c>
      <c r="F44" s="31">
        <f t="shared" si="8"/>
        <v>63.7</v>
      </c>
      <c r="G44" s="31">
        <f>SUM(G38:G43)</f>
        <v>56.600000000000009</v>
      </c>
      <c r="H44" s="31">
        <f t="shared" ref="H44:K44" si="9">SUM(H38:H43)</f>
        <v>58.3</v>
      </c>
      <c r="I44" s="31">
        <f t="shared" si="9"/>
        <v>56.199999999999996</v>
      </c>
      <c r="J44" s="31">
        <f t="shared" si="9"/>
        <v>51.4</v>
      </c>
      <c r="K44" s="31">
        <f t="shared" si="9"/>
        <v>52.70000000000001</v>
      </c>
      <c r="P44" s="32"/>
      <c r="S44" s="32"/>
    </row>
    <row r="45" spans="1:19" x14ac:dyDescent="0.3">
      <c r="C45" s="29"/>
    </row>
    <row r="46" spans="1:19" x14ac:dyDescent="0.3">
      <c r="A46" t="s">
        <v>48</v>
      </c>
      <c r="D46" s="18">
        <f>+D34-D44</f>
        <v>20.399999999999991</v>
      </c>
      <c r="E46" s="18">
        <f>+E34-E44</f>
        <v>5.0000000000000071</v>
      </c>
      <c r="F46" s="18">
        <f>+F34-F44</f>
        <v>6.8999999999999915</v>
      </c>
      <c r="G46" s="18">
        <f>+G34-G44</f>
        <v>21.499999999999986</v>
      </c>
      <c r="H46" s="18">
        <f>+H34-H44</f>
        <v>16</v>
      </c>
      <c r="I46" s="18">
        <f>+I34-I44</f>
        <v>11.599999999999987</v>
      </c>
      <c r="J46" s="18">
        <f>+J34-J44</f>
        <v>12.999999999999993</v>
      </c>
      <c r="K46" s="18">
        <f>+K34-K44</f>
        <v>3.0999999999999872</v>
      </c>
    </row>
    <row r="49" spans="1:11" x14ac:dyDescent="0.3">
      <c r="A49" t="s">
        <v>56</v>
      </c>
      <c r="D49" s="10">
        <v>42</v>
      </c>
      <c r="E49">
        <v>61.3</v>
      </c>
      <c r="F49">
        <v>55.2</v>
      </c>
      <c r="G49" s="10">
        <v>42.9</v>
      </c>
      <c r="H49">
        <v>31.6</v>
      </c>
      <c r="I49">
        <v>26.1</v>
      </c>
      <c r="J49">
        <v>17.600000000000001</v>
      </c>
      <c r="K49">
        <v>19.399999999999999</v>
      </c>
    </row>
    <row r="50" spans="1:11" x14ac:dyDescent="0.3">
      <c r="A50" t="s">
        <v>25</v>
      </c>
      <c r="D50" s="10">
        <v>57.9</v>
      </c>
      <c r="E50">
        <v>42</v>
      </c>
      <c r="F50">
        <v>61.3</v>
      </c>
      <c r="G50" s="10">
        <v>55.2</v>
      </c>
      <c r="H50">
        <v>41</v>
      </c>
      <c r="I50">
        <v>31.6</v>
      </c>
      <c r="J50">
        <v>26.1</v>
      </c>
      <c r="K50">
        <v>17.600000000000001</v>
      </c>
    </row>
    <row r="52" spans="1:11" x14ac:dyDescent="0.3">
      <c r="A52" t="s">
        <v>49</v>
      </c>
      <c r="D52" s="10">
        <v>25</v>
      </c>
      <c r="E52">
        <v>17.100000000000001</v>
      </c>
      <c r="F52">
        <v>42</v>
      </c>
      <c r="G52" s="10">
        <v>35.9</v>
      </c>
      <c r="H52">
        <v>10.199999999999999</v>
      </c>
      <c r="I52">
        <v>8</v>
      </c>
      <c r="J52">
        <v>4</v>
      </c>
      <c r="K5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balances</vt:lpstr>
      <vt:lpstr>Detail General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kathrynkennedy627@gmail.com</dc:creator>
  <cp:lastModifiedBy>kathrynkennedy627@gmail.com</cp:lastModifiedBy>
  <dcterms:created xsi:type="dcterms:W3CDTF">2025-06-26T01:12:38Z</dcterms:created>
  <dcterms:modified xsi:type="dcterms:W3CDTF">2025-10-20T14:43:01Z</dcterms:modified>
</cp:coreProperties>
</file>